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D109" i="1" l="1"/>
  <c r="D11" i="1" l="1"/>
  <c r="D14" i="1"/>
  <c r="D15" i="1"/>
  <c r="D17" i="1"/>
  <c r="D20" i="1"/>
  <c r="D22" i="1"/>
  <c r="D23" i="1"/>
  <c r="D24" i="1"/>
  <c r="D25" i="1"/>
  <c r="D26" i="1"/>
  <c r="D27" i="1"/>
  <c r="D28" i="1"/>
  <c r="D29" i="1"/>
  <c r="D30" i="1"/>
  <c r="D32" i="1"/>
  <c r="D33" i="1"/>
  <c r="D34" i="1"/>
  <c r="D35" i="1"/>
  <c r="D36" i="1"/>
  <c r="D37" i="1"/>
  <c r="D38" i="1"/>
  <c r="D39" i="1"/>
  <c r="D41" i="1"/>
  <c r="D46" i="1"/>
  <c r="D47" i="1"/>
  <c r="D52" i="1"/>
  <c r="D57" i="1"/>
  <c r="D61" i="1"/>
  <c r="D67" i="1"/>
  <c r="D69" i="1"/>
  <c r="D70" i="1"/>
  <c r="D73" i="1"/>
  <c r="D74" i="1"/>
  <c r="D75" i="1"/>
  <c r="D76" i="1"/>
  <c r="D77" i="1"/>
  <c r="D78" i="1"/>
  <c r="D79" i="1"/>
  <c r="D80" i="1"/>
  <c r="D81" i="1"/>
  <c r="D83" i="1"/>
  <c r="D84" i="1"/>
  <c r="D85" i="1"/>
  <c r="D87" i="1"/>
  <c r="D89" i="1"/>
  <c r="D90" i="1"/>
  <c r="D93" i="1"/>
  <c r="D94" i="1"/>
  <c r="D96" i="1"/>
  <c r="D98" i="1"/>
  <c r="D99" i="1"/>
  <c r="D101" i="1"/>
  <c r="D102" i="1"/>
  <c r="D103" i="1"/>
  <c r="D104" i="1"/>
  <c r="D105" i="1"/>
  <c r="D106" i="1"/>
  <c r="D107" i="1"/>
  <c r="D108" i="1"/>
  <c r="D7" i="1"/>
  <c r="D112" i="1" l="1"/>
  <c r="D119" i="1" l="1"/>
  <c r="D116" i="1"/>
  <c r="D114" i="1"/>
  <c r="D113" i="1"/>
  <c r="D111" i="1"/>
  <c r="D110" i="1"/>
  <c r="D121" i="1" l="1"/>
</calcChain>
</file>

<file path=xl/sharedStrings.xml><?xml version="1.0" encoding="utf-8"?>
<sst xmlns="http://schemas.openxmlformats.org/spreadsheetml/2006/main" count="183" uniqueCount="126">
  <si>
    <t>ООО УК "Зеленый двор"</t>
  </si>
  <si>
    <t>План-фактный анализ подомовых затрат за 2024 г.</t>
  </si>
  <si>
    <t>РОССИЯ, 663690, Красноярский край, Зеленогорск г, Ленина ул, Дом 4</t>
  </si>
  <si>
    <t>Ведение счета и отчетности по капитальному ремонту</t>
  </si>
  <si>
    <t>Видеонаблюние</t>
  </si>
  <si>
    <t>Влажная протирка перил</t>
  </si>
  <si>
    <t>Влажная протирка подоконников</t>
  </si>
  <si>
    <t>Влажная уборка стен, дверей, полов, плафонов и потолков кабины лифта</t>
  </si>
  <si>
    <t>Влажная уборка элементов МОП</t>
  </si>
  <si>
    <t>Влажное подметание лестничных клеток и маршей выше третьего этажа</t>
  </si>
  <si>
    <t>Влажное подметание лестничных клеток и маршей нижних трех этажей без тамбуров (зима)</t>
  </si>
  <si>
    <t>Влажное подметание лестничных клеток и маршей нижних трех этажей с тамбурами (лето)</t>
  </si>
  <si>
    <t>Гидравлические испытания системы ЦО</t>
  </si>
  <si>
    <t>Дезинсекция</t>
  </si>
  <si>
    <t>Дезинфекция мусоросборников</t>
  </si>
  <si>
    <t>Дератизация</t>
  </si>
  <si>
    <t>Ершение канализационных выпусков</t>
  </si>
  <si>
    <t>Закрытие и открытие продухов</t>
  </si>
  <si>
    <t>Замена автомата 2-х полюсного 40А</t>
  </si>
  <si>
    <t>Замена вставки на 100А</t>
  </si>
  <si>
    <t>Замена дверного доводчика</t>
  </si>
  <si>
    <t>Замена кухонного выпуска</t>
  </si>
  <si>
    <t>Замена ламп накаливания</t>
  </si>
  <si>
    <t>Замена патронов</t>
  </si>
  <si>
    <t>Замена предохранителя</t>
  </si>
  <si>
    <t>Замена стального трубопровода  ХВС  на полипропиленовый</t>
  </si>
  <si>
    <t>Замена элементов внутридомовых электросетей</t>
  </si>
  <si>
    <t>Комплексное обслуживание лифтов</t>
  </si>
  <si>
    <t>Кошение газонов</t>
  </si>
  <si>
    <t>Ликвидация воздушных пробок. Регулировка системы отопления по стоякам.</t>
  </si>
  <si>
    <t>Ликвидация засора кухонного стояка с помощью троса</t>
  </si>
  <si>
    <t>Мелкий ремонт дверей</t>
  </si>
  <si>
    <t>Механизированная уборка проездов</t>
  </si>
  <si>
    <t>Монтаж дин-рейки</t>
  </si>
  <si>
    <t>Монтаж провода</t>
  </si>
  <si>
    <t>Монтаж сжима ответвительного</t>
  </si>
  <si>
    <t>Мытье лестничных площадок и маршей с предвар. частичным подметанием выше третьего этажа</t>
  </si>
  <si>
    <t>Мытье нижних трех этажей без тамбуров</t>
  </si>
  <si>
    <t>Мытье нижних трех этажей с тамбурами</t>
  </si>
  <si>
    <t>Мытье окон  в легкодоступных местах</t>
  </si>
  <si>
    <t>Мытье полов кабины лифта</t>
  </si>
  <si>
    <t>Мытье стен контейнерной</t>
  </si>
  <si>
    <t>Мытье стен, дверей, плафонов и потолков кабины лифта</t>
  </si>
  <si>
    <t>Непредвиденные работы</t>
  </si>
  <si>
    <t>Обеспечение устранений аварий</t>
  </si>
  <si>
    <t>Обслуживание прибора учета воды</t>
  </si>
  <si>
    <t>Обслуживание прибора учета тепла</t>
  </si>
  <si>
    <t>Обязательное страхование лифтов</t>
  </si>
  <si>
    <t>Окраска МАФ</t>
  </si>
  <si>
    <t>Осмотр всех элементов мусоропровода и устранение мелких неисправностей</t>
  </si>
  <si>
    <t>Осмотр конструктивных элементов здания</t>
  </si>
  <si>
    <t>Осмотр кровли</t>
  </si>
  <si>
    <t>Осмотр системы водоснабжения и канализации здания</t>
  </si>
  <si>
    <t>Осмотр системы центрального отопления внутриквартирный</t>
  </si>
  <si>
    <t>Осмотр системы центрального отопления здания(МОП счердаком и подвалом)</t>
  </si>
  <si>
    <t>Охранное устройство-домофон</t>
  </si>
  <si>
    <t>Очистка и дезинфекция загрузочных клапанов</t>
  </si>
  <si>
    <t>Очистка козырьков от мусора, грязи</t>
  </si>
  <si>
    <t>Очистка козырьков от снега</t>
  </si>
  <si>
    <t>Очистка отмосток от снега при толщине слоя до 20см.</t>
  </si>
  <si>
    <t>Очистка урн от мусора зимой</t>
  </si>
  <si>
    <t>Очистка урн от мусора лето</t>
  </si>
  <si>
    <t>Планово-предупредительные работы в ВРУ</t>
  </si>
  <si>
    <t>Плотничные работы в целях надлежащего содержания общего имущества</t>
  </si>
  <si>
    <t>Подметание придомовой территории</t>
  </si>
  <si>
    <t>Посыпка территории противогололедными материалами</t>
  </si>
  <si>
    <t>Проведение субботника</t>
  </si>
  <si>
    <t>Промывка системы ЦО</t>
  </si>
  <si>
    <t>Профилактический осмотр линий электрическ.сетей,армат. и электрооборуд. зд.в технич. подвал.,чердака</t>
  </si>
  <si>
    <t>Прочистка вентиляционных каналов</t>
  </si>
  <si>
    <t>Работы в целях надлежащего содержания конструктивных элементов здания</t>
  </si>
  <si>
    <t>Работы в целях надлежащего содержания кровли</t>
  </si>
  <si>
    <t>Ремонт клапана мусоропровода</t>
  </si>
  <si>
    <t>Ремонт крыльца</t>
  </si>
  <si>
    <t>Ремонт МАФ</t>
  </si>
  <si>
    <t>Ремонт отливов</t>
  </si>
  <si>
    <t>Ремонт рельса выкат контейнера</t>
  </si>
  <si>
    <t>Ремонт ствола мусоропровода</t>
  </si>
  <si>
    <t>Сезонная очистка кровли от мусора</t>
  </si>
  <si>
    <t>Смена замка</t>
  </si>
  <si>
    <t>Смена проушин</t>
  </si>
  <si>
    <t>Смена проушин при помощи сварки</t>
  </si>
  <si>
    <t>Содержание мест накопления ТКО</t>
  </si>
  <si>
    <t>Текущий ремонт инженерных сетей</t>
  </si>
  <si>
    <t>Техническое обследование электрооборудования на лестничных клетках</t>
  </si>
  <si>
    <t>Техническое освидетельствование лифтов</t>
  </si>
  <si>
    <t>Уборка газонов от листьев, сучьев в летний период</t>
  </si>
  <si>
    <t>Уборка газонов от случайного мусора в летний период</t>
  </si>
  <si>
    <t>Уборка мусора и травы с отмосток в летний период</t>
  </si>
  <si>
    <t>Уборка мусороприемных камер ( подметание полов)</t>
  </si>
  <si>
    <t>Уборка площадок у мусороприемных камер зимой</t>
  </si>
  <si>
    <t>Уборка площадок у мусороприемных камер лето</t>
  </si>
  <si>
    <t>Уборка ступеней, крылец, площадок перед входом в подъезд от снега, наледи</t>
  </si>
  <si>
    <t>Удаление мусора из мусороприемных камер</t>
  </si>
  <si>
    <t>Укладка кабеля в короба</t>
  </si>
  <si>
    <t>Укрепление ограждения кровли</t>
  </si>
  <si>
    <t>Управление домами</t>
  </si>
  <si>
    <t>Установка выключателя</t>
  </si>
  <si>
    <t>Установка накладной розетки</t>
  </si>
  <si>
    <t>Установка розетки</t>
  </si>
  <si>
    <t>Установка светильников "Луч"</t>
  </si>
  <si>
    <t>Установка электропатрона карболитового</t>
  </si>
  <si>
    <t>Устранение засоров мусоропровода</t>
  </si>
  <si>
    <t>Частичная уборка снега в дни снегопада ( пешеходные дорожки, проезды)  выше 2 см</t>
  </si>
  <si>
    <t>Частичная уборка снега в дни снегопада (дорожки, проезды) до 2 см</t>
  </si>
  <si>
    <t>Итого</t>
  </si>
  <si>
    <t>ПЛАН</t>
  </si>
  <si>
    <t>ФАКТ</t>
  </si>
  <si>
    <t>ОТКЛОНЕНИЕ</t>
  </si>
  <si>
    <t>НАИМЕНОВАНИЕ  РАБОТ</t>
  </si>
  <si>
    <t>сумма, руб.</t>
  </si>
  <si>
    <t>По договору с провайдером  ООО "45КА"</t>
  </si>
  <si>
    <t>По договору с провайдером  ООО "Игра-сервис"</t>
  </si>
  <si>
    <t>По договору с провайдером  ПАО "Ростелеком"</t>
  </si>
  <si>
    <t>По договору с провайдером  ООО "Сибирские сети"</t>
  </si>
  <si>
    <t>По договору с провайдером  ООО "ТТК"</t>
  </si>
  <si>
    <t>Отдельной строкой на ремонт лестничных клеток 12 месяцев</t>
  </si>
  <si>
    <t>Дебиторская задолженность  по СИР</t>
  </si>
  <si>
    <t>Директор                                                                                Анашкина Г.А.</t>
  </si>
  <si>
    <t>Выполнено работ в 2024г.</t>
  </si>
  <si>
    <t>Начислено собствен. жилых и нежилых  помещений в 2024г.</t>
  </si>
  <si>
    <t>Услуги населению в 2024г.</t>
  </si>
  <si>
    <t>Результат по дому за  2024г.</t>
  </si>
  <si>
    <t>Остаток на доме на 01.01.2024 г.</t>
  </si>
  <si>
    <t>Итого за 2024 г. '-' долг МКД; '+' долг УК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</si>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</sst>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5" x14ac:knownFonts="1">
    <font>
      <sz val="8"/>
      <name val="Arial"/>
    </font>
    <font>
      <sz val="8"/>
      <name val="Arial"/>
      <family val="2"/>
    </font>
    <font>
      <sz val="9"/>
      <name val="Arial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color rgb="FF003F2F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/>
      <diagonal/>
    </border>
    <border>
      <left style="medium">
        <color indexed="64"/>
      </left>
      <right/>
      <top style="thin">
        <color indexed="22"/>
      </top>
      <bottom/>
      <diagonal/>
    </border>
    <border>
      <left/>
      <right style="medium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3" borderId="1" xfId="1" applyNumberFormat="1" applyFont="1" applyFill="1" applyBorder="1" applyAlignment="1">
      <alignment horizontal="left" vertical="top" wrapText="1"/>
    </xf>
    <xf numFmtId="4" fontId="6" fillId="3" borderId="2" xfId="1" applyNumberFormat="1" applyFont="1" applyFill="1" applyBorder="1" applyAlignment="1">
      <alignment horizontal="center" vertical="top"/>
    </xf>
    <xf numFmtId="4" fontId="6" fillId="3" borderId="1" xfId="1" applyNumberFormat="1" applyFont="1" applyFill="1" applyBorder="1" applyAlignment="1">
      <alignment horizontal="center" vertical="top"/>
    </xf>
    <xf numFmtId="4" fontId="6" fillId="3" borderId="3" xfId="1" applyNumberFormat="1" applyFont="1" applyFill="1" applyBorder="1" applyAlignment="1">
      <alignment horizontal="center" vertical="top"/>
    </xf>
    <xf numFmtId="0" fontId="7" fillId="3" borderId="4" xfId="1" applyNumberFormat="1" applyFont="1" applyFill="1" applyBorder="1" applyAlignment="1">
      <alignment horizontal="left" vertical="top" wrapText="1" indent="2"/>
    </xf>
    <xf numFmtId="4" fontId="8" fillId="3" borderId="5" xfId="1" applyNumberFormat="1" applyFont="1" applyFill="1" applyBorder="1" applyAlignment="1">
      <alignment horizontal="center" vertical="top"/>
    </xf>
    <xf numFmtId="4" fontId="8" fillId="3" borderId="4" xfId="1" applyNumberFormat="1" applyFont="1" applyFill="1" applyBorder="1" applyAlignment="1">
      <alignment horizontal="center" vertical="top"/>
    </xf>
    <xf numFmtId="4" fontId="8" fillId="3" borderId="6" xfId="1" applyNumberFormat="1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 indent="4"/>
    </xf>
    <xf numFmtId="0" fontId="2" fillId="0" borderId="11" xfId="0" applyFont="1" applyBorder="1" applyAlignment="1">
      <alignment horizontal="left" vertical="top" wrapText="1" indent="4"/>
    </xf>
    <xf numFmtId="0" fontId="9" fillId="2" borderId="13" xfId="0" applyFont="1" applyFill="1" applyBorder="1" applyAlignment="1">
      <alignment horizontal="left" vertical="top"/>
    </xf>
    <xf numFmtId="164" fontId="2" fillId="0" borderId="9" xfId="0" applyNumberFormat="1" applyFont="1" applyBorder="1" applyAlignment="1">
      <alignment horizontal="right" vertical="top"/>
    </xf>
    <xf numFmtId="164" fontId="2" fillId="0" borderId="10" xfId="0" applyNumberFormat="1" applyFont="1" applyBorder="1" applyAlignment="1">
      <alignment horizontal="right" vertical="top"/>
    </xf>
    <xf numFmtId="164" fontId="2" fillId="0" borderId="7" xfId="0" applyNumberFormat="1" applyFont="1" applyBorder="1" applyAlignment="1">
      <alignment horizontal="right" vertical="top"/>
    </xf>
    <xf numFmtId="164" fontId="2" fillId="0" borderId="12" xfId="0" applyNumberFormat="1" applyFont="1" applyBorder="1" applyAlignment="1">
      <alignment horizontal="right" vertical="top"/>
    </xf>
    <xf numFmtId="165" fontId="9" fillId="2" borderId="14" xfId="0" applyNumberFormat="1" applyFont="1" applyFill="1" applyBorder="1" applyAlignment="1">
      <alignment horizontal="right" vertical="top"/>
    </xf>
    <xf numFmtId="165" fontId="9" fillId="2" borderId="15" xfId="0" applyNumberFormat="1" applyFont="1" applyFill="1" applyBorder="1" applyAlignment="1">
      <alignment horizontal="right" vertical="top"/>
    </xf>
    <xf numFmtId="4" fontId="0" fillId="0" borderId="0" xfId="0" applyNumberFormat="1"/>
    <xf numFmtId="0" fontId="3" fillId="0" borderId="16" xfId="0" applyNumberFormat="1" applyFont="1" applyBorder="1" applyAlignment="1">
      <alignment wrapText="1"/>
    </xf>
    <xf numFmtId="0" fontId="3" fillId="0" borderId="17" xfId="0" applyNumberFormat="1" applyFont="1" applyBorder="1" applyAlignment="1">
      <alignment wrapText="1"/>
    </xf>
    <xf numFmtId="49" fontId="3" fillId="0" borderId="17" xfId="0" applyNumberFormat="1" applyFont="1" applyBorder="1" applyAlignment="1">
      <alignment wrapText="1"/>
    </xf>
    <xf numFmtId="165" fontId="3" fillId="0" borderId="18" xfId="0" applyNumberFormat="1" applyFont="1" applyBorder="1" applyAlignment="1">
      <alignment wrapText="1"/>
    </xf>
    <xf numFmtId="0" fontId="3" fillId="0" borderId="19" xfId="0" applyNumberFormat="1" applyFont="1" applyBorder="1" applyAlignment="1">
      <alignment wrapText="1"/>
    </xf>
    <xf numFmtId="0" fontId="3" fillId="0" borderId="20" xfId="0" applyNumberFormat="1" applyFont="1" applyBorder="1" applyAlignment="1">
      <alignment wrapText="1"/>
    </xf>
    <xf numFmtId="49" fontId="3" fillId="0" borderId="20" xfId="0" applyNumberFormat="1" applyFont="1" applyBorder="1" applyAlignment="1">
      <alignment wrapText="1"/>
    </xf>
    <xf numFmtId="165" fontId="3" fillId="0" borderId="21" xfId="0" applyNumberFormat="1" applyFont="1" applyBorder="1" applyAlignment="1">
      <alignment wrapText="1"/>
    </xf>
    <xf numFmtId="165" fontId="3" fillId="0" borderId="21" xfId="0" applyNumberFormat="1" applyFont="1" applyFill="1" applyBorder="1" applyAlignment="1">
      <alignment wrapText="1"/>
    </xf>
    <xf numFmtId="0" fontId="3" fillId="0" borderId="22" xfId="0" applyNumberFormat="1" applyFont="1" applyBorder="1" applyAlignment="1">
      <alignment wrapText="1"/>
    </xf>
    <xf numFmtId="0" fontId="3" fillId="0" borderId="23" xfId="0" applyNumberFormat="1" applyFont="1" applyBorder="1" applyAlignment="1">
      <alignment wrapText="1"/>
    </xf>
    <xf numFmtId="49" fontId="3" fillId="0" borderId="23" xfId="0" applyNumberFormat="1" applyFont="1" applyBorder="1" applyAlignment="1">
      <alignment wrapText="1"/>
    </xf>
    <xf numFmtId="165" fontId="10" fillId="0" borderId="24" xfId="0" applyNumberFormat="1" applyFont="1" applyBorder="1" applyAlignment="1">
      <alignment wrapText="1"/>
    </xf>
    <xf numFmtId="0" fontId="1" fillId="0" borderId="0" xfId="1"/>
    <xf numFmtId="0" fontId="11" fillId="0" borderId="0" xfId="1" applyFont="1"/>
    <xf numFmtId="0" fontId="12" fillId="3" borderId="25" xfId="1" applyNumberFormat="1" applyFont="1" applyFill="1" applyBorder="1" applyAlignment="1">
      <alignment horizontal="left" vertical="top" wrapText="1"/>
    </xf>
    <xf numFmtId="164" fontId="0" fillId="0" borderId="0" xfId="0" applyNumberFormat="1"/>
    <xf numFmtId="0" fontId="13" fillId="0" borderId="0" xfId="0" applyFont="1"/>
    <xf numFmtId="165" fontId="10" fillId="4" borderId="21" xfId="0" applyNumberFormat="1" applyFont="1" applyFill="1" applyBorder="1" applyAlignment="1">
      <alignment wrapText="1"/>
    </xf>
    <xf numFmtId="164" fontId="14" fillId="0" borderId="7" xfId="0" applyNumberFormat="1" applyFont="1" applyBorder="1" applyAlignment="1">
      <alignment horizontal="right" vertical="top"/>
    </xf>
    <xf numFmtId="4" fontId="13" fillId="0" borderId="0" xfId="0" applyNumberFormat="1" applyFont="1"/>
    <xf numFmtId="164" fontId="14" fillId="0" borderId="12" xfId="0" applyNumberFormat="1" applyFont="1" applyBorder="1" applyAlignment="1">
      <alignment horizontal="right" vertical="top"/>
    </xf>
    <xf numFmtId="165" fontId="13" fillId="0" borderId="0" xfId="0" applyNumberFormat="1" applyFont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27"/>
  <sheetViews>
    <sheetView tabSelected="1" zoomScale="98" zoomScaleNormal="98" workbookViewId="0">
      <selection sqref="A1:D127"/>
    </sheetView>
  </sheetViews>
  <sheetFormatPr defaultColWidth="10.5" defaultRowHeight="11.65" customHeight="1" outlineLevelRow="2" x14ac:dyDescent="0.2"/>
  <cols>
    <col min="1" max="1" width="65.33203125" style="1" customWidth="1"/>
    <col min="2" max="2" width="17.6640625" style="1" customWidth="1"/>
    <col min="3" max="3" width="18.1640625" style="1" customWidth="1"/>
    <col min="4" max="4" width="20.6640625" style="1" customWidth="1"/>
    <col min="7" max="7" width="13.6640625" customWidth="1"/>
    <col min="9" max="9" width="11.33203125" bestFit="1" customWidth="1"/>
  </cols>
  <sheetData>
    <row r="1" spans="1:9" ht="12.95" customHeight="1" x14ac:dyDescent="0.2">
      <c r="A1" s="3" t="s">
        <v>0</v>
      </c>
      <c r="B1" s="2"/>
    </row>
    <row r="2" spans="1:9" ht="16.149999999999999" customHeight="1" x14ac:dyDescent="0.25">
      <c r="A2" s="4" t="s">
        <v>1</v>
      </c>
      <c r="B2" s="2"/>
    </row>
    <row r="3" spans="1:9" s="1" customFormat="1" ht="13.35" customHeight="1" x14ac:dyDescent="0.2"/>
    <row r="4" spans="1:9" ht="16.899999999999999" customHeight="1" thickBot="1" x14ac:dyDescent="0.3">
      <c r="A4" s="46" t="s">
        <v>2</v>
      </c>
      <c r="B4" s="47"/>
      <c r="C4" s="47"/>
      <c r="D4" s="47"/>
    </row>
    <row r="5" spans="1:9" ht="18.2" customHeight="1" x14ac:dyDescent="0.2">
      <c r="A5" s="5"/>
      <c r="B5" s="6" t="s">
        <v>106</v>
      </c>
      <c r="C5" s="7" t="s">
        <v>107</v>
      </c>
      <c r="D5" s="8" t="s">
        <v>108</v>
      </c>
    </row>
    <row r="6" spans="1:9" ht="22.35" customHeight="1" thickBot="1" x14ac:dyDescent="0.25">
      <c r="A6" s="9" t="s">
        <v>109</v>
      </c>
      <c r="B6" s="10" t="s">
        <v>110</v>
      </c>
      <c r="C6" s="11" t="s">
        <v>110</v>
      </c>
      <c r="D6" s="12" t="s">
        <v>110</v>
      </c>
    </row>
    <row r="7" spans="1:9" ht="12.2" customHeight="1" outlineLevel="2" x14ac:dyDescent="0.2">
      <c r="A7" s="13" t="s">
        <v>3</v>
      </c>
      <c r="B7" s="16"/>
      <c r="C7" s="16">
        <v>33639</v>
      </c>
      <c r="D7" s="17">
        <f>B7-C7</f>
        <v>-33639</v>
      </c>
    </row>
    <row r="8" spans="1:9" ht="12.2" customHeight="1" outlineLevel="2" x14ac:dyDescent="0.2">
      <c r="A8" s="14" t="s">
        <v>4</v>
      </c>
      <c r="B8" s="18">
        <v>84000</v>
      </c>
      <c r="C8" s="18">
        <v>84000</v>
      </c>
      <c r="D8" s="44" t="s">
        <v>125</v>
      </c>
    </row>
    <row r="9" spans="1:9" ht="12.2" customHeight="1" outlineLevel="2" x14ac:dyDescent="0.2">
      <c r="A9" s="14" t="s">
        <v>5</v>
      </c>
      <c r="B9" s="18">
        <v>6760.45</v>
      </c>
      <c r="C9" s="18">
        <v>6760.45</v>
      </c>
      <c r="D9" s="44" t="s">
        <v>125</v>
      </c>
    </row>
    <row r="10" spans="1:9" ht="12.2" customHeight="1" outlineLevel="2" x14ac:dyDescent="0.2">
      <c r="A10" s="14" t="s">
        <v>6</v>
      </c>
      <c r="B10" s="18">
        <v>3417.84</v>
      </c>
      <c r="C10" s="18">
        <v>3417.84</v>
      </c>
      <c r="D10" s="44" t="s">
        <v>125</v>
      </c>
    </row>
    <row r="11" spans="1:9" ht="12.2" customHeight="1" outlineLevel="2" x14ac:dyDescent="0.2">
      <c r="A11" s="14" t="s">
        <v>7</v>
      </c>
      <c r="B11" s="18">
        <v>4965.8900000000003</v>
      </c>
      <c r="C11" s="18">
        <v>5510.46</v>
      </c>
      <c r="D11" s="19">
        <f t="shared" ref="D11:D70" si="0">B11-C11</f>
        <v>-544.56999999999971</v>
      </c>
    </row>
    <row r="12" spans="1:9" ht="12.2" customHeight="1" outlineLevel="2" x14ac:dyDescent="0.2">
      <c r="A12" s="14" t="s">
        <v>8</v>
      </c>
      <c r="B12" s="18">
        <v>26696.07</v>
      </c>
      <c r="C12" s="18">
        <v>26696.07</v>
      </c>
      <c r="D12" s="44" t="s">
        <v>125</v>
      </c>
    </row>
    <row r="13" spans="1:9" ht="24" outlineLevel="2" x14ac:dyDescent="0.2">
      <c r="A13" s="14" t="s">
        <v>9</v>
      </c>
      <c r="B13" s="18">
        <v>83243.16</v>
      </c>
      <c r="C13" s="18">
        <v>83243.16</v>
      </c>
      <c r="D13" s="44" t="s">
        <v>125</v>
      </c>
    </row>
    <row r="14" spans="1:9" ht="24.6" customHeight="1" outlineLevel="2" x14ac:dyDescent="0.2">
      <c r="A14" s="14" t="s">
        <v>10</v>
      </c>
      <c r="B14" s="18">
        <v>24668.560000000001</v>
      </c>
      <c r="C14" s="18">
        <v>31164.76</v>
      </c>
      <c r="D14" s="19">
        <f t="shared" si="0"/>
        <v>-6496.1999999999971</v>
      </c>
    </row>
    <row r="15" spans="1:9" ht="24.6" customHeight="1" outlineLevel="2" x14ac:dyDescent="0.2">
      <c r="A15" s="14" t="s">
        <v>11</v>
      </c>
      <c r="B15" s="18">
        <v>27629.09</v>
      </c>
      <c r="C15" s="18">
        <v>34125.29</v>
      </c>
      <c r="D15" s="19">
        <f t="shared" si="0"/>
        <v>-6496.2000000000007</v>
      </c>
      <c r="G15" s="39"/>
      <c r="I15" s="39"/>
    </row>
    <row r="16" spans="1:9" ht="12.2" customHeight="1" outlineLevel="2" x14ac:dyDescent="0.2">
      <c r="A16" s="14" t="s">
        <v>12</v>
      </c>
      <c r="B16" s="18">
        <v>5026.5600000000004</v>
      </c>
      <c r="C16" s="18">
        <v>5026.5600000000004</v>
      </c>
      <c r="D16" s="44" t="s">
        <v>125</v>
      </c>
    </row>
    <row r="17" spans="1:10" ht="12.2" customHeight="1" outlineLevel="2" x14ac:dyDescent="0.2">
      <c r="A17" s="14" t="s">
        <v>13</v>
      </c>
      <c r="B17" s="18">
        <v>3451.16</v>
      </c>
      <c r="C17" s="18">
        <v>4541</v>
      </c>
      <c r="D17" s="19">
        <f t="shared" si="0"/>
        <v>-1089.8400000000001</v>
      </c>
    </row>
    <row r="18" spans="1:10" ht="12.2" customHeight="1" outlineLevel="2" x14ac:dyDescent="0.2">
      <c r="A18" s="14" t="s">
        <v>14</v>
      </c>
      <c r="B18" s="18">
        <v>1866.48</v>
      </c>
      <c r="C18" s="18">
        <v>1866.48</v>
      </c>
      <c r="D18" s="44" t="s">
        <v>125</v>
      </c>
    </row>
    <row r="19" spans="1:10" ht="12.2" customHeight="1" outlineLevel="2" x14ac:dyDescent="0.2">
      <c r="A19" s="14" t="s">
        <v>15</v>
      </c>
      <c r="B19" s="18">
        <v>3451.16</v>
      </c>
      <c r="C19" s="18">
        <v>3451.16</v>
      </c>
      <c r="D19" s="44" t="s">
        <v>125</v>
      </c>
    </row>
    <row r="20" spans="1:10" ht="12.2" customHeight="1" outlineLevel="2" x14ac:dyDescent="0.2">
      <c r="A20" s="14" t="s">
        <v>16</v>
      </c>
      <c r="B20" s="18">
        <v>16481.46</v>
      </c>
      <c r="C20" s="18">
        <v>6798.96</v>
      </c>
      <c r="D20" s="19">
        <f t="shared" si="0"/>
        <v>9682.5</v>
      </c>
      <c r="H20" s="39"/>
    </row>
    <row r="21" spans="1:10" ht="12.2" customHeight="1" outlineLevel="2" x14ac:dyDescent="0.2">
      <c r="A21" s="14" t="s">
        <v>17</v>
      </c>
      <c r="B21" s="18">
        <v>1303.31</v>
      </c>
      <c r="C21" s="18">
        <v>1303.31</v>
      </c>
      <c r="D21" s="44" t="s">
        <v>125</v>
      </c>
      <c r="H21" s="39"/>
      <c r="J21" s="22"/>
    </row>
    <row r="22" spans="1:10" ht="12.2" customHeight="1" outlineLevel="2" x14ac:dyDescent="0.2">
      <c r="A22" s="14" t="s">
        <v>18</v>
      </c>
      <c r="B22" s="18"/>
      <c r="C22" s="18">
        <v>8642</v>
      </c>
      <c r="D22" s="19">
        <f t="shared" si="0"/>
        <v>-8642</v>
      </c>
    </row>
    <row r="23" spans="1:10" ht="12.2" customHeight="1" outlineLevel="2" x14ac:dyDescent="0.2">
      <c r="A23" s="14" t="s">
        <v>19</v>
      </c>
      <c r="B23" s="18"/>
      <c r="C23" s="18">
        <v>1533.6</v>
      </c>
      <c r="D23" s="19">
        <f t="shared" si="0"/>
        <v>-1533.6</v>
      </c>
    </row>
    <row r="24" spans="1:10" ht="12.2" customHeight="1" outlineLevel="2" x14ac:dyDescent="0.2">
      <c r="A24" s="14" t="s">
        <v>20</v>
      </c>
      <c r="B24" s="18"/>
      <c r="C24" s="18">
        <v>3500</v>
      </c>
      <c r="D24" s="19">
        <f t="shared" si="0"/>
        <v>-3500</v>
      </c>
    </row>
    <row r="25" spans="1:10" ht="12.2" customHeight="1" outlineLevel="2" x14ac:dyDescent="0.2">
      <c r="A25" s="14" t="s">
        <v>21</v>
      </c>
      <c r="B25" s="18"/>
      <c r="C25" s="18">
        <v>2000</v>
      </c>
      <c r="D25" s="19">
        <f t="shared" si="0"/>
        <v>-2000</v>
      </c>
    </row>
    <row r="26" spans="1:10" ht="12.2" customHeight="1" outlineLevel="2" x14ac:dyDescent="0.2">
      <c r="A26" s="14" t="s">
        <v>22</v>
      </c>
      <c r="B26" s="18"/>
      <c r="C26" s="18">
        <v>1771.74</v>
      </c>
      <c r="D26" s="19">
        <f t="shared" si="0"/>
        <v>-1771.74</v>
      </c>
    </row>
    <row r="27" spans="1:10" ht="12.2" customHeight="1" outlineLevel="2" x14ac:dyDescent="0.2">
      <c r="A27" s="14" t="s">
        <v>23</v>
      </c>
      <c r="B27" s="18"/>
      <c r="C27" s="18">
        <v>302.13</v>
      </c>
      <c r="D27" s="19">
        <f t="shared" si="0"/>
        <v>-302.13</v>
      </c>
    </row>
    <row r="28" spans="1:10" ht="12.2" customHeight="1" outlineLevel="2" x14ac:dyDescent="0.2">
      <c r="A28" s="14" t="s">
        <v>24</v>
      </c>
      <c r="B28" s="18"/>
      <c r="C28" s="18">
        <v>236.16</v>
      </c>
      <c r="D28" s="19">
        <f t="shared" si="0"/>
        <v>-236.16</v>
      </c>
    </row>
    <row r="29" spans="1:10" ht="12.2" customHeight="1" outlineLevel="2" x14ac:dyDescent="0.2">
      <c r="A29" s="14" t="s">
        <v>25</v>
      </c>
      <c r="B29" s="18"/>
      <c r="C29" s="18">
        <v>399719.53</v>
      </c>
      <c r="D29" s="19">
        <f t="shared" si="0"/>
        <v>-399719.53</v>
      </c>
    </row>
    <row r="30" spans="1:10" ht="12.2" customHeight="1" outlineLevel="2" x14ac:dyDescent="0.2">
      <c r="A30" s="14" t="s">
        <v>26</v>
      </c>
      <c r="B30" s="18">
        <v>1781.21</v>
      </c>
      <c r="C30" s="18"/>
      <c r="D30" s="19">
        <f t="shared" si="0"/>
        <v>1781.21</v>
      </c>
    </row>
    <row r="31" spans="1:10" ht="12.2" customHeight="1" outlineLevel="2" x14ac:dyDescent="0.2">
      <c r="A31" s="14" t="s">
        <v>27</v>
      </c>
      <c r="B31" s="18">
        <v>283200</v>
      </c>
      <c r="C31" s="18">
        <v>283200</v>
      </c>
      <c r="D31" s="44" t="s">
        <v>125</v>
      </c>
    </row>
    <row r="32" spans="1:10" ht="12.2" customHeight="1" outlineLevel="2" x14ac:dyDescent="0.2">
      <c r="A32" s="14" t="s">
        <v>28</v>
      </c>
      <c r="B32" s="18">
        <v>23088.240000000002</v>
      </c>
      <c r="C32" s="18">
        <v>22599.360000000001</v>
      </c>
      <c r="D32" s="19">
        <f t="shared" si="0"/>
        <v>488.88000000000102</v>
      </c>
    </row>
    <row r="33" spans="1:7" ht="12.2" customHeight="1" outlineLevel="2" x14ac:dyDescent="0.2">
      <c r="A33" s="14" t="s">
        <v>29</v>
      </c>
      <c r="B33" s="18">
        <v>6355.8</v>
      </c>
      <c r="C33" s="18">
        <v>5720.22</v>
      </c>
      <c r="D33" s="19">
        <f t="shared" si="0"/>
        <v>635.57999999999993</v>
      </c>
    </row>
    <row r="34" spans="1:7" ht="12.2" customHeight="1" outlineLevel="2" x14ac:dyDescent="0.2">
      <c r="A34" s="14" t="s">
        <v>30</v>
      </c>
      <c r="B34" s="18"/>
      <c r="C34" s="18">
        <v>17483.62</v>
      </c>
      <c r="D34" s="19">
        <f t="shared" si="0"/>
        <v>-17483.62</v>
      </c>
    </row>
    <row r="35" spans="1:7" ht="12.2" customHeight="1" outlineLevel="2" x14ac:dyDescent="0.2">
      <c r="A35" s="14" t="s">
        <v>31</v>
      </c>
      <c r="B35" s="18"/>
      <c r="C35" s="18">
        <v>364.51</v>
      </c>
      <c r="D35" s="19">
        <f t="shared" si="0"/>
        <v>-364.51</v>
      </c>
    </row>
    <row r="36" spans="1:7" ht="12.2" customHeight="1" outlineLevel="2" x14ac:dyDescent="0.2">
      <c r="A36" s="14" t="s">
        <v>32</v>
      </c>
      <c r="B36" s="18">
        <v>15958.4</v>
      </c>
      <c r="C36" s="18"/>
      <c r="D36" s="19">
        <f t="shared" si="0"/>
        <v>15958.4</v>
      </c>
    </row>
    <row r="37" spans="1:7" ht="12.2" customHeight="1" outlineLevel="2" x14ac:dyDescent="0.2">
      <c r="A37" s="14" t="s">
        <v>33</v>
      </c>
      <c r="B37" s="18"/>
      <c r="C37" s="18">
        <v>333</v>
      </c>
      <c r="D37" s="19">
        <f t="shared" si="0"/>
        <v>-333</v>
      </c>
    </row>
    <row r="38" spans="1:7" ht="12.2" customHeight="1" outlineLevel="2" x14ac:dyDescent="0.2">
      <c r="A38" s="14" t="s">
        <v>34</v>
      </c>
      <c r="B38" s="18"/>
      <c r="C38" s="18">
        <v>8909.6</v>
      </c>
      <c r="D38" s="19">
        <f t="shared" si="0"/>
        <v>-8909.6</v>
      </c>
    </row>
    <row r="39" spans="1:7" ht="12.2" customHeight="1" outlineLevel="2" x14ac:dyDescent="0.2">
      <c r="A39" s="14" t="s">
        <v>35</v>
      </c>
      <c r="B39" s="18"/>
      <c r="C39" s="18">
        <v>496.2</v>
      </c>
      <c r="D39" s="19">
        <f t="shared" si="0"/>
        <v>-496.2</v>
      </c>
    </row>
    <row r="40" spans="1:7" ht="24.6" customHeight="1" outlineLevel="2" x14ac:dyDescent="0.2">
      <c r="A40" s="14" t="s">
        <v>36</v>
      </c>
      <c r="B40" s="18">
        <v>173837.66</v>
      </c>
      <c r="C40" s="18">
        <v>173837.66</v>
      </c>
      <c r="D40" s="44" t="s">
        <v>125</v>
      </c>
    </row>
    <row r="41" spans="1:7" ht="12.2" customHeight="1" outlineLevel="2" x14ac:dyDescent="0.2">
      <c r="A41" s="14" t="s">
        <v>37</v>
      </c>
      <c r="B41" s="18">
        <v>53600.12</v>
      </c>
      <c r="C41" s="18">
        <v>54233.84</v>
      </c>
      <c r="D41" s="19">
        <f t="shared" si="0"/>
        <v>-633.71999999999389</v>
      </c>
    </row>
    <row r="42" spans="1:7" ht="12.2" customHeight="1" outlineLevel="2" x14ac:dyDescent="0.2">
      <c r="A42" s="14" t="s">
        <v>38</v>
      </c>
      <c r="B42" s="18">
        <v>47029.3</v>
      </c>
      <c r="C42" s="18">
        <v>47029.3</v>
      </c>
      <c r="D42" s="44" t="s">
        <v>125</v>
      </c>
    </row>
    <row r="43" spans="1:7" ht="12.2" customHeight="1" outlineLevel="2" x14ac:dyDescent="0.2">
      <c r="A43" s="14" t="s">
        <v>39</v>
      </c>
      <c r="B43" s="18">
        <v>2462.7600000000002</v>
      </c>
      <c r="C43" s="18">
        <v>2462.7600000000002</v>
      </c>
      <c r="D43" s="44" t="s">
        <v>125</v>
      </c>
      <c r="G43" s="43" t="s">
        <v>125</v>
      </c>
    </row>
    <row r="44" spans="1:7" ht="12.2" customHeight="1" outlineLevel="2" x14ac:dyDescent="0.2">
      <c r="A44" s="14" t="s">
        <v>40</v>
      </c>
      <c r="B44" s="18">
        <v>3052.19</v>
      </c>
      <c r="C44" s="18">
        <v>3052.19</v>
      </c>
      <c r="D44" s="44" t="s">
        <v>125</v>
      </c>
    </row>
    <row r="45" spans="1:7" ht="12.2" customHeight="1" outlineLevel="2" x14ac:dyDescent="0.2">
      <c r="A45" s="14" t="s">
        <v>41</v>
      </c>
      <c r="B45" s="18">
        <v>2562.12</v>
      </c>
      <c r="C45" s="18">
        <v>2562.12</v>
      </c>
      <c r="D45" s="44" t="s">
        <v>125</v>
      </c>
    </row>
    <row r="46" spans="1:7" ht="12.2" customHeight="1" outlineLevel="2" x14ac:dyDescent="0.2">
      <c r="A46" s="14" t="s">
        <v>42</v>
      </c>
      <c r="B46" s="18"/>
      <c r="C46" s="18">
        <v>5510.46</v>
      </c>
      <c r="D46" s="19">
        <f t="shared" si="0"/>
        <v>-5510.46</v>
      </c>
    </row>
    <row r="47" spans="1:7" ht="12.2" customHeight="1" outlineLevel="2" x14ac:dyDescent="0.2">
      <c r="A47" s="14" t="s">
        <v>43</v>
      </c>
      <c r="B47" s="18">
        <v>803000</v>
      </c>
      <c r="C47" s="18"/>
      <c r="D47" s="19">
        <f t="shared" si="0"/>
        <v>803000</v>
      </c>
    </row>
    <row r="48" spans="1:7" ht="12.2" customHeight="1" outlineLevel="2" x14ac:dyDescent="0.2">
      <c r="A48" s="14" t="s">
        <v>44</v>
      </c>
      <c r="B48" s="18">
        <v>119597.4</v>
      </c>
      <c r="C48" s="18">
        <v>119597.4</v>
      </c>
      <c r="D48" s="44" t="s">
        <v>125</v>
      </c>
    </row>
    <row r="49" spans="1:4" ht="12.2" customHeight="1" outlineLevel="2" x14ac:dyDescent="0.2">
      <c r="A49" s="14" t="s">
        <v>45</v>
      </c>
      <c r="B49" s="18">
        <v>3573.72</v>
      </c>
      <c r="C49" s="18">
        <v>3573.72</v>
      </c>
      <c r="D49" s="44" t="s">
        <v>125</v>
      </c>
    </row>
    <row r="50" spans="1:4" ht="12.2" customHeight="1" outlineLevel="2" x14ac:dyDescent="0.2">
      <c r="A50" s="14" t="s">
        <v>46</v>
      </c>
      <c r="B50" s="18">
        <v>7516.08</v>
      </c>
      <c r="C50" s="18">
        <v>7516.08</v>
      </c>
      <c r="D50" s="44" t="s">
        <v>125</v>
      </c>
    </row>
    <row r="51" spans="1:4" ht="12.2" customHeight="1" outlineLevel="2" x14ac:dyDescent="0.2">
      <c r="A51" s="14" t="s">
        <v>47</v>
      </c>
      <c r="B51" s="18">
        <v>2800</v>
      </c>
      <c r="C51" s="18">
        <v>2800</v>
      </c>
      <c r="D51" s="44" t="s">
        <v>125</v>
      </c>
    </row>
    <row r="52" spans="1:4" ht="12.2" customHeight="1" outlineLevel="2" x14ac:dyDescent="0.2">
      <c r="A52" s="14" t="s">
        <v>48</v>
      </c>
      <c r="B52" s="18"/>
      <c r="C52" s="18">
        <v>4200</v>
      </c>
      <c r="D52" s="19">
        <f t="shared" si="0"/>
        <v>-4200</v>
      </c>
    </row>
    <row r="53" spans="1:4" ht="24.6" customHeight="1" outlineLevel="2" x14ac:dyDescent="0.2">
      <c r="A53" s="14" t="s">
        <v>49</v>
      </c>
      <c r="B53" s="18">
        <v>7712.32</v>
      </c>
      <c r="C53" s="18">
        <v>7712.32</v>
      </c>
      <c r="D53" s="44" t="s">
        <v>125</v>
      </c>
    </row>
    <row r="54" spans="1:4" ht="12.2" customHeight="1" outlineLevel="2" x14ac:dyDescent="0.2">
      <c r="A54" s="14" t="s">
        <v>50</v>
      </c>
      <c r="B54" s="18">
        <v>9692.89</v>
      </c>
      <c r="C54" s="18">
        <v>9692.89</v>
      </c>
      <c r="D54" s="44" t="s">
        <v>125</v>
      </c>
    </row>
    <row r="55" spans="1:4" ht="12.2" customHeight="1" outlineLevel="2" x14ac:dyDescent="0.2">
      <c r="A55" s="14" t="s">
        <v>51</v>
      </c>
      <c r="B55" s="18">
        <v>2626.26</v>
      </c>
      <c r="C55" s="18">
        <v>2626.26</v>
      </c>
      <c r="D55" s="44" t="s">
        <v>125</v>
      </c>
    </row>
    <row r="56" spans="1:4" ht="12.2" customHeight="1" outlineLevel="2" x14ac:dyDescent="0.2">
      <c r="A56" s="14" t="s">
        <v>52</v>
      </c>
      <c r="B56" s="18">
        <v>16585.919999999998</v>
      </c>
      <c r="C56" s="18">
        <v>16585.919999999998</v>
      </c>
      <c r="D56" s="44" t="s">
        <v>125</v>
      </c>
    </row>
    <row r="57" spans="1:4" ht="12.2" customHeight="1" outlineLevel="2" x14ac:dyDescent="0.2">
      <c r="A57" s="14" t="s">
        <v>53</v>
      </c>
      <c r="B57" s="18">
        <v>1400.58</v>
      </c>
      <c r="C57" s="18"/>
      <c r="D57" s="19">
        <f t="shared" si="0"/>
        <v>1400.58</v>
      </c>
    </row>
    <row r="58" spans="1:4" ht="24.6" customHeight="1" outlineLevel="2" x14ac:dyDescent="0.2">
      <c r="A58" s="14" t="s">
        <v>54</v>
      </c>
      <c r="B58" s="18">
        <v>9675.1200000000008</v>
      </c>
      <c r="C58" s="18">
        <v>9675.1200000000008</v>
      </c>
      <c r="D58" s="19"/>
    </row>
    <row r="59" spans="1:4" ht="12.2" customHeight="1" outlineLevel="2" x14ac:dyDescent="0.2">
      <c r="A59" s="14" t="s">
        <v>55</v>
      </c>
      <c r="B59" s="18">
        <v>43200</v>
      </c>
      <c r="C59" s="18">
        <v>43200</v>
      </c>
      <c r="D59" s="44" t="s">
        <v>125</v>
      </c>
    </row>
    <row r="60" spans="1:4" ht="12.2" customHeight="1" outlineLevel="2" x14ac:dyDescent="0.2">
      <c r="A60" s="14" t="s">
        <v>56</v>
      </c>
      <c r="B60" s="18">
        <v>9713.76</v>
      </c>
      <c r="C60" s="18">
        <v>9713.76</v>
      </c>
      <c r="D60" s="44" t="s">
        <v>125</v>
      </c>
    </row>
    <row r="61" spans="1:4" ht="12.2" customHeight="1" outlineLevel="2" x14ac:dyDescent="0.2">
      <c r="A61" s="14" t="s">
        <v>57</v>
      </c>
      <c r="B61" s="18">
        <v>136.51</v>
      </c>
      <c r="C61" s="18"/>
      <c r="D61" s="19">
        <f t="shared" si="0"/>
        <v>136.51</v>
      </c>
    </row>
    <row r="62" spans="1:4" ht="12.2" customHeight="1" outlineLevel="2" x14ac:dyDescent="0.2">
      <c r="A62" s="14" t="s">
        <v>58</v>
      </c>
      <c r="B62" s="18">
        <v>2808</v>
      </c>
      <c r="C62" s="18">
        <v>2808</v>
      </c>
      <c r="D62" s="44" t="s">
        <v>125</v>
      </c>
    </row>
    <row r="63" spans="1:4" ht="12.2" customHeight="1" outlineLevel="2" x14ac:dyDescent="0.2">
      <c r="A63" s="14" t="s">
        <v>59</v>
      </c>
      <c r="B63" s="18">
        <v>8455.9500000000007</v>
      </c>
      <c r="C63" s="18">
        <v>8455.9500000000007</v>
      </c>
      <c r="D63" s="44" t="s">
        <v>125</v>
      </c>
    </row>
    <row r="64" spans="1:4" ht="12.2" customHeight="1" outlineLevel="2" x14ac:dyDescent="0.2">
      <c r="A64" s="14" t="s">
        <v>60</v>
      </c>
      <c r="B64" s="18">
        <v>1716.88</v>
      </c>
      <c r="C64" s="18">
        <v>1716.88</v>
      </c>
      <c r="D64" s="44" t="s">
        <v>125</v>
      </c>
    </row>
    <row r="65" spans="1:4" ht="12.2" customHeight="1" outlineLevel="2" x14ac:dyDescent="0.2">
      <c r="A65" s="14" t="s">
        <v>61</v>
      </c>
      <c r="B65" s="18">
        <v>4857.6000000000004</v>
      </c>
      <c r="C65" s="18">
        <v>4857.6000000000004</v>
      </c>
      <c r="D65" s="44" t="s">
        <v>125</v>
      </c>
    </row>
    <row r="66" spans="1:4" ht="12.2" customHeight="1" outlineLevel="2" x14ac:dyDescent="0.2">
      <c r="A66" s="14" t="s">
        <v>62</v>
      </c>
      <c r="B66" s="18">
        <v>1057.92</v>
      </c>
      <c r="C66" s="18">
        <v>1057.92</v>
      </c>
      <c r="D66" s="44" t="s">
        <v>125</v>
      </c>
    </row>
    <row r="67" spans="1:4" ht="12.2" customHeight="1" outlineLevel="2" x14ac:dyDescent="0.2">
      <c r="A67" s="14" t="s">
        <v>63</v>
      </c>
      <c r="B67" s="18">
        <v>1862.96</v>
      </c>
      <c r="C67" s="18"/>
      <c r="D67" s="19">
        <f t="shared" si="0"/>
        <v>1862.96</v>
      </c>
    </row>
    <row r="68" spans="1:4" ht="12.2" customHeight="1" outlineLevel="2" x14ac:dyDescent="0.2">
      <c r="A68" s="14" t="s">
        <v>64</v>
      </c>
      <c r="B68" s="18">
        <v>15036.84</v>
      </c>
      <c r="C68" s="42">
        <v>15036.84</v>
      </c>
      <c r="D68" s="44" t="s">
        <v>125</v>
      </c>
    </row>
    <row r="69" spans="1:4" ht="12.2" customHeight="1" outlineLevel="2" x14ac:dyDescent="0.2">
      <c r="A69" s="14" t="s">
        <v>65</v>
      </c>
      <c r="B69" s="18">
        <v>3620.33</v>
      </c>
      <c r="C69" s="18">
        <v>5682.12</v>
      </c>
      <c r="D69" s="19">
        <f t="shared" si="0"/>
        <v>-2061.79</v>
      </c>
    </row>
    <row r="70" spans="1:4" ht="12.2" customHeight="1" outlineLevel="2" x14ac:dyDescent="0.2">
      <c r="A70" s="14" t="s">
        <v>66</v>
      </c>
      <c r="B70" s="18"/>
      <c r="C70" s="18">
        <v>7497.6</v>
      </c>
      <c r="D70" s="19">
        <f t="shared" si="0"/>
        <v>-7497.6</v>
      </c>
    </row>
    <row r="71" spans="1:4" ht="12.2" customHeight="1" outlineLevel="2" x14ac:dyDescent="0.2">
      <c r="A71" s="14" t="s">
        <v>67</v>
      </c>
      <c r="B71" s="18">
        <v>57452.800000000003</v>
      </c>
      <c r="C71" s="18">
        <v>57452.800000000003</v>
      </c>
      <c r="D71" s="44" t="s">
        <v>125</v>
      </c>
    </row>
    <row r="72" spans="1:4" ht="24.6" customHeight="1" outlineLevel="2" x14ac:dyDescent="0.2">
      <c r="A72" s="14" t="s">
        <v>68</v>
      </c>
      <c r="B72" s="18">
        <v>7369.57</v>
      </c>
      <c r="C72" s="18">
        <v>7369.57</v>
      </c>
      <c r="D72" s="44" t="s">
        <v>125</v>
      </c>
    </row>
    <row r="73" spans="1:4" ht="12.2" customHeight="1" outlineLevel="2" x14ac:dyDescent="0.2">
      <c r="A73" s="14" t="s">
        <v>69</v>
      </c>
      <c r="B73" s="18">
        <v>4185.91</v>
      </c>
      <c r="C73" s="18"/>
      <c r="D73" s="19">
        <f t="shared" ref="D73:D108" si="1">B73-C73</f>
        <v>4185.91</v>
      </c>
    </row>
    <row r="74" spans="1:4" ht="12.2" customHeight="1" outlineLevel="2" x14ac:dyDescent="0.2">
      <c r="A74" s="14" t="s">
        <v>70</v>
      </c>
      <c r="B74" s="18">
        <v>3296.6</v>
      </c>
      <c r="C74" s="18"/>
      <c r="D74" s="19">
        <f t="shared" si="1"/>
        <v>3296.6</v>
      </c>
    </row>
    <row r="75" spans="1:4" ht="12.2" customHeight="1" outlineLevel="2" x14ac:dyDescent="0.2">
      <c r="A75" s="14" t="s">
        <v>71</v>
      </c>
      <c r="B75" s="18">
        <v>1563.25</v>
      </c>
      <c r="C75" s="18"/>
      <c r="D75" s="19">
        <f t="shared" si="1"/>
        <v>1563.25</v>
      </c>
    </row>
    <row r="76" spans="1:4" ht="12.2" customHeight="1" outlineLevel="2" x14ac:dyDescent="0.2">
      <c r="A76" s="14" t="s">
        <v>72</v>
      </c>
      <c r="B76" s="18"/>
      <c r="C76" s="18">
        <v>316.2</v>
      </c>
      <c r="D76" s="19">
        <f t="shared" si="1"/>
        <v>-316.2</v>
      </c>
    </row>
    <row r="77" spans="1:4" ht="12.2" customHeight="1" outlineLevel="2" x14ac:dyDescent="0.2">
      <c r="A77" s="14" t="s">
        <v>73</v>
      </c>
      <c r="B77" s="18"/>
      <c r="C77" s="18">
        <v>8499</v>
      </c>
      <c r="D77" s="19">
        <f t="shared" si="1"/>
        <v>-8499</v>
      </c>
    </row>
    <row r="78" spans="1:4" ht="12.2" customHeight="1" outlineLevel="2" x14ac:dyDescent="0.2">
      <c r="A78" s="14" t="s">
        <v>74</v>
      </c>
      <c r="B78" s="18"/>
      <c r="C78" s="18">
        <v>632.4</v>
      </c>
      <c r="D78" s="19">
        <f t="shared" si="1"/>
        <v>-632.4</v>
      </c>
    </row>
    <row r="79" spans="1:4" ht="12.2" customHeight="1" outlineLevel="2" x14ac:dyDescent="0.2">
      <c r="A79" s="14" t="s">
        <v>75</v>
      </c>
      <c r="B79" s="18"/>
      <c r="C79" s="18">
        <v>316.2</v>
      </c>
      <c r="D79" s="19">
        <f t="shared" si="1"/>
        <v>-316.2</v>
      </c>
    </row>
    <row r="80" spans="1:4" ht="12.2" customHeight="1" outlineLevel="2" x14ac:dyDescent="0.2">
      <c r="A80" s="14" t="s">
        <v>76</v>
      </c>
      <c r="B80" s="18"/>
      <c r="C80" s="18">
        <v>2366.2399999999998</v>
      </c>
      <c r="D80" s="19">
        <f t="shared" si="1"/>
        <v>-2366.2399999999998</v>
      </c>
    </row>
    <row r="81" spans="1:4" ht="12.2" customHeight="1" outlineLevel="2" x14ac:dyDescent="0.2">
      <c r="A81" s="14" t="s">
        <v>77</v>
      </c>
      <c r="B81" s="18"/>
      <c r="C81" s="18">
        <v>566.20000000000005</v>
      </c>
      <c r="D81" s="19">
        <f t="shared" si="1"/>
        <v>-566.20000000000005</v>
      </c>
    </row>
    <row r="82" spans="1:4" ht="12.2" customHeight="1" outlineLevel="2" x14ac:dyDescent="0.2">
      <c r="A82" s="14" t="s">
        <v>78</v>
      </c>
      <c r="B82" s="18">
        <v>4977.3900000000003</v>
      </c>
      <c r="C82" s="18">
        <v>4977.3900000000003</v>
      </c>
      <c r="D82" s="44" t="s">
        <v>125</v>
      </c>
    </row>
    <row r="83" spans="1:4" ht="12.2" customHeight="1" outlineLevel="2" x14ac:dyDescent="0.2">
      <c r="A83" s="14" t="s">
        <v>79</v>
      </c>
      <c r="B83" s="18"/>
      <c r="C83" s="18">
        <v>700</v>
      </c>
      <c r="D83" s="19">
        <f t="shared" si="1"/>
        <v>-700</v>
      </c>
    </row>
    <row r="84" spans="1:4" ht="12.2" customHeight="1" outlineLevel="2" x14ac:dyDescent="0.2">
      <c r="A84" s="14" t="s">
        <v>80</v>
      </c>
      <c r="B84" s="18"/>
      <c r="C84" s="18">
        <v>632.4</v>
      </c>
      <c r="D84" s="19">
        <f t="shared" si="1"/>
        <v>-632.4</v>
      </c>
    </row>
    <row r="85" spans="1:4" ht="12.2" customHeight="1" outlineLevel="2" x14ac:dyDescent="0.2">
      <c r="A85" s="14" t="s">
        <v>81</v>
      </c>
      <c r="B85" s="18"/>
      <c r="C85" s="18">
        <v>632.4</v>
      </c>
      <c r="D85" s="19">
        <f t="shared" si="1"/>
        <v>-632.4</v>
      </c>
    </row>
    <row r="86" spans="1:4" ht="12.2" customHeight="1" outlineLevel="2" x14ac:dyDescent="0.2">
      <c r="A86" s="14" t="s">
        <v>82</v>
      </c>
      <c r="B86" s="18">
        <v>7300</v>
      </c>
      <c r="C86" s="18">
        <v>7300</v>
      </c>
      <c r="D86" s="44" t="s">
        <v>125</v>
      </c>
    </row>
    <row r="87" spans="1:4" ht="12.2" customHeight="1" outlineLevel="2" x14ac:dyDescent="0.2">
      <c r="A87" s="14" t="s">
        <v>83</v>
      </c>
      <c r="B87" s="18"/>
      <c r="C87" s="18">
        <v>43292.21</v>
      </c>
      <c r="D87" s="19">
        <f t="shared" si="1"/>
        <v>-43292.21</v>
      </c>
    </row>
    <row r="88" spans="1:4" ht="12.2" customHeight="1" outlineLevel="2" x14ac:dyDescent="0.2">
      <c r="A88" s="14" t="s">
        <v>84</v>
      </c>
      <c r="B88" s="18">
        <v>20212.560000000001</v>
      </c>
      <c r="C88" s="18">
        <v>20212.560000000001</v>
      </c>
      <c r="D88" s="44" t="s">
        <v>125</v>
      </c>
    </row>
    <row r="89" spans="1:4" ht="12.2" customHeight="1" outlineLevel="2" x14ac:dyDescent="0.2">
      <c r="A89" s="14" t="s">
        <v>85</v>
      </c>
      <c r="B89" s="18">
        <v>20000</v>
      </c>
      <c r="C89" s="18">
        <v>19610</v>
      </c>
      <c r="D89" s="19">
        <f t="shared" si="1"/>
        <v>390</v>
      </c>
    </row>
    <row r="90" spans="1:4" ht="12.2" customHeight="1" outlineLevel="2" x14ac:dyDescent="0.2">
      <c r="A90" s="14" t="s">
        <v>86</v>
      </c>
      <c r="B90" s="18">
        <v>23179.86</v>
      </c>
      <c r="C90" s="18">
        <v>4052.04</v>
      </c>
      <c r="D90" s="19">
        <f t="shared" si="1"/>
        <v>19127.82</v>
      </c>
    </row>
    <row r="91" spans="1:4" ht="12.2" customHeight="1" outlineLevel="2" x14ac:dyDescent="0.2">
      <c r="A91" s="14" t="s">
        <v>87</v>
      </c>
      <c r="B91" s="18">
        <v>17178.75</v>
      </c>
      <c r="C91" s="18">
        <v>17178.75</v>
      </c>
      <c r="D91" s="44" t="s">
        <v>125</v>
      </c>
    </row>
    <row r="92" spans="1:4" ht="12.2" customHeight="1" outlineLevel="2" x14ac:dyDescent="0.2">
      <c r="A92" s="14" t="s">
        <v>88</v>
      </c>
      <c r="B92" s="18">
        <v>6321</v>
      </c>
      <c r="C92" s="18">
        <v>6321</v>
      </c>
      <c r="D92" s="44" t="s">
        <v>125</v>
      </c>
    </row>
    <row r="93" spans="1:4" ht="12.2" customHeight="1" outlineLevel="2" x14ac:dyDescent="0.2">
      <c r="A93" s="14" t="s">
        <v>89</v>
      </c>
      <c r="B93" s="18">
        <v>11856</v>
      </c>
      <c r="C93" s="18">
        <v>11932</v>
      </c>
      <c r="D93" s="19">
        <f t="shared" si="1"/>
        <v>-76</v>
      </c>
    </row>
    <row r="94" spans="1:4" ht="12.2" customHeight="1" outlineLevel="2" x14ac:dyDescent="0.2">
      <c r="A94" s="14" t="s">
        <v>90</v>
      </c>
      <c r="B94" s="18">
        <v>14256</v>
      </c>
      <c r="C94" s="18">
        <v>14040</v>
      </c>
      <c r="D94" s="19">
        <f t="shared" si="1"/>
        <v>216</v>
      </c>
    </row>
    <row r="95" spans="1:4" ht="12.2" customHeight="1" outlineLevel="2" x14ac:dyDescent="0.2">
      <c r="A95" s="14" t="s">
        <v>91</v>
      </c>
      <c r="B95" s="18">
        <v>1323</v>
      </c>
      <c r="C95" s="18">
        <v>1323</v>
      </c>
      <c r="D95" s="44" t="s">
        <v>125</v>
      </c>
    </row>
    <row r="96" spans="1:4" ht="24.6" customHeight="1" outlineLevel="2" x14ac:dyDescent="0.2">
      <c r="A96" s="14" t="s">
        <v>92</v>
      </c>
      <c r="B96" s="18">
        <v>68153.279999999999</v>
      </c>
      <c r="C96" s="18">
        <v>59634.11</v>
      </c>
      <c r="D96" s="19">
        <f t="shared" si="1"/>
        <v>8519.1699999999983</v>
      </c>
    </row>
    <row r="97" spans="1:9" ht="12.2" customHeight="1" outlineLevel="2" x14ac:dyDescent="0.2">
      <c r="A97" s="14" t="s">
        <v>93</v>
      </c>
      <c r="B97" s="18">
        <v>73681.919999999998</v>
      </c>
      <c r="C97" s="18">
        <v>73681.919999999998</v>
      </c>
      <c r="D97" s="44" t="s">
        <v>125</v>
      </c>
    </row>
    <row r="98" spans="1:9" ht="12.2" customHeight="1" outlineLevel="2" x14ac:dyDescent="0.2">
      <c r="A98" s="14" t="s">
        <v>94</v>
      </c>
      <c r="B98" s="18"/>
      <c r="C98" s="18">
        <v>3794.4</v>
      </c>
      <c r="D98" s="19">
        <f t="shared" si="1"/>
        <v>-3794.4</v>
      </c>
    </row>
    <row r="99" spans="1:9" ht="12.2" customHeight="1" outlineLevel="2" x14ac:dyDescent="0.2">
      <c r="A99" s="14" t="s">
        <v>95</v>
      </c>
      <c r="B99" s="18"/>
      <c r="C99" s="18">
        <v>3480</v>
      </c>
      <c r="D99" s="19">
        <f t="shared" si="1"/>
        <v>-3480</v>
      </c>
    </row>
    <row r="100" spans="1:9" ht="12.2" customHeight="1" outlineLevel="2" x14ac:dyDescent="0.2">
      <c r="A100" s="14" t="s">
        <v>96</v>
      </c>
      <c r="B100" s="18">
        <v>257594.4</v>
      </c>
      <c r="C100" s="18">
        <v>257594.4</v>
      </c>
      <c r="D100" s="44" t="s">
        <v>125</v>
      </c>
    </row>
    <row r="101" spans="1:9" ht="12.2" customHeight="1" outlineLevel="2" x14ac:dyDescent="0.2">
      <c r="A101" s="14" t="s">
        <v>97</v>
      </c>
      <c r="B101" s="18"/>
      <c r="C101" s="18">
        <v>353.81</v>
      </c>
      <c r="D101" s="19">
        <f t="shared" si="1"/>
        <v>-353.81</v>
      </c>
    </row>
    <row r="102" spans="1:9" ht="12.2" customHeight="1" outlineLevel="2" x14ac:dyDescent="0.2">
      <c r="A102" s="14" t="s">
        <v>98</v>
      </c>
      <c r="B102" s="18"/>
      <c r="C102" s="18">
        <v>429.4</v>
      </c>
      <c r="D102" s="19">
        <f t="shared" si="1"/>
        <v>-429.4</v>
      </c>
    </row>
    <row r="103" spans="1:9" ht="12.2" customHeight="1" outlineLevel="2" x14ac:dyDescent="0.2">
      <c r="A103" s="14" t="s">
        <v>99</v>
      </c>
      <c r="B103" s="18"/>
      <c r="C103" s="18">
        <v>397.6</v>
      </c>
      <c r="D103" s="19">
        <f t="shared" si="1"/>
        <v>-397.6</v>
      </c>
    </row>
    <row r="104" spans="1:9" ht="12.2" customHeight="1" outlineLevel="2" x14ac:dyDescent="0.2">
      <c r="A104" s="14" t="s">
        <v>100</v>
      </c>
      <c r="B104" s="18"/>
      <c r="C104" s="18">
        <v>7572.2</v>
      </c>
      <c r="D104" s="19">
        <f t="shared" si="1"/>
        <v>-7572.2</v>
      </c>
      <c r="G104" s="40" t="s">
        <v>125</v>
      </c>
      <c r="I104" s="40" t="s">
        <v>125</v>
      </c>
    </row>
    <row r="105" spans="1:9" ht="12.2" customHeight="1" outlineLevel="2" x14ac:dyDescent="0.2">
      <c r="A105" s="14" t="s">
        <v>101</v>
      </c>
      <c r="B105" s="18"/>
      <c r="C105" s="18">
        <v>302.13</v>
      </c>
      <c r="D105" s="19">
        <f t="shared" si="1"/>
        <v>-302.13</v>
      </c>
    </row>
    <row r="106" spans="1:9" ht="12.2" customHeight="1" outlineLevel="2" x14ac:dyDescent="0.2">
      <c r="A106" s="14" t="s">
        <v>102</v>
      </c>
      <c r="B106" s="18">
        <v>1697.92</v>
      </c>
      <c r="C106" s="18">
        <v>2122.4</v>
      </c>
      <c r="D106" s="19">
        <f t="shared" si="1"/>
        <v>-424.48</v>
      </c>
      <c r="I106" s="40" t="s">
        <v>125</v>
      </c>
    </row>
    <row r="107" spans="1:9" ht="24.6" customHeight="1" outlineLevel="2" x14ac:dyDescent="0.2">
      <c r="A107" s="14" t="s">
        <v>103</v>
      </c>
      <c r="B107" s="18">
        <v>19389.46</v>
      </c>
      <c r="C107" s="18">
        <v>34688.21</v>
      </c>
      <c r="D107" s="19">
        <f t="shared" si="1"/>
        <v>-15298.75</v>
      </c>
      <c r="G107" s="45" t="s">
        <v>125</v>
      </c>
    </row>
    <row r="108" spans="1:9" ht="11.85" customHeight="1" outlineLevel="2" x14ac:dyDescent="0.2">
      <c r="A108" s="14" t="s">
        <v>104</v>
      </c>
      <c r="B108" s="18">
        <v>11689.53</v>
      </c>
      <c r="C108" s="18">
        <v>15100.17</v>
      </c>
      <c r="D108" s="19">
        <f t="shared" si="1"/>
        <v>-3410.6399999999994</v>
      </c>
    </row>
    <row r="109" spans="1:9" ht="18.2" customHeight="1" thickBot="1" x14ac:dyDescent="0.25">
      <c r="A109" s="15" t="s">
        <v>105</v>
      </c>
      <c r="B109" s="20">
        <v>2615215.23</v>
      </c>
      <c r="C109" s="20">
        <v>2349923.9900000002</v>
      </c>
      <c r="D109" s="21">
        <f>B109-C109</f>
        <v>265291.23999999976</v>
      </c>
      <c r="G109" s="40" t="s">
        <v>125</v>
      </c>
    </row>
    <row r="110" spans="1:9" ht="16.899999999999999" customHeight="1" x14ac:dyDescent="0.2">
      <c r="A110" s="23" t="s">
        <v>119</v>
      </c>
      <c r="B110" s="24"/>
      <c r="C110" s="25" t="s">
        <v>125</v>
      </c>
      <c r="D110" s="26">
        <f>C109</f>
        <v>2349923.9900000002</v>
      </c>
      <c r="I110" s="45" t="s">
        <v>125</v>
      </c>
    </row>
    <row r="111" spans="1:9" ht="17.45" customHeight="1" x14ac:dyDescent="0.2">
      <c r="A111" s="27" t="s">
        <v>120</v>
      </c>
      <c r="B111" s="28"/>
      <c r="C111" s="29"/>
      <c r="D111" s="30">
        <f>B109</f>
        <v>2615215.23</v>
      </c>
    </row>
    <row r="112" spans="1:9" ht="21" customHeight="1" x14ac:dyDescent="0.2">
      <c r="A112" s="27" t="s">
        <v>121</v>
      </c>
      <c r="B112" s="28"/>
      <c r="C112" s="29"/>
      <c r="D112" s="30">
        <f>SUM(D7:D109)</f>
        <v>530582.47999999975</v>
      </c>
    </row>
    <row r="113" spans="1:9" ht="21" customHeight="1" x14ac:dyDescent="0.2">
      <c r="A113" s="27" t="s">
        <v>111</v>
      </c>
      <c r="B113" s="28"/>
      <c r="C113" s="29"/>
      <c r="D113" s="30">
        <f>7200-720</f>
        <v>6480</v>
      </c>
      <c r="H113" s="40" t="s">
        <v>125</v>
      </c>
    </row>
    <row r="114" spans="1:9" ht="15.4" customHeight="1" x14ac:dyDescent="0.2">
      <c r="A114" s="27" t="s">
        <v>112</v>
      </c>
      <c r="B114" s="28"/>
      <c r="C114" s="29"/>
      <c r="D114" s="30">
        <f>12000-1200</f>
        <v>10800</v>
      </c>
    </row>
    <row r="115" spans="1:9" ht="17.45" customHeight="1" x14ac:dyDescent="0.2">
      <c r="A115" s="27" t="s">
        <v>113</v>
      </c>
      <c r="B115" s="28"/>
      <c r="C115" s="29"/>
      <c r="D115" s="30">
        <v>8100</v>
      </c>
      <c r="H115" s="40" t="s">
        <v>125</v>
      </c>
    </row>
    <row r="116" spans="1:9" ht="18.2" customHeight="1" x14ac:dyDescent="0.2">
      <c r="A116" s="27" t="s">
        <v>114</v>
      </c>
      <c r="B116" s="28"/>
      <c r="C116" s="29"/>
      <c r="D116" s="30">
        <f>5400-540</f>
        <v>4860</v>
      </c>
      <c r="H116" s="40" t="s">
        <v>125</v>
      </c>
    </row>
    <row r="117" spans="1:9" ht="18.2" customHeight="1" x14ac:dyDescent="0.2">
      <c r="A117" s="27" t="s">
        <v>115</v>
      </c>
      <c r="B117" s="28"/>
      <c r="C117" s="29"/>
      <c r="D117" s="30">
        <v>4860</v>
      </c>
      <c r="H117" s="40" t="s">
        <v>125</v>
      </c>
      <c r="I117" s="40" t="s">
        <v>125</v>
      </c>
    </row>
    <row r="118" spans="1:9" ht="19.7" customHeight="1" x14ac:dyDescent="0.2">
      <c r="A118" s="27" t="s">
        <v>116</v>
      </c>
      <c r="B118" s="28"/>
      <c r="C118" s="29"/>
      <c r="D118" s="30">
        <v>518000</v>
      </c>
      <c r="H118" s="40" t="s">
        <v>125</v>
      </c>
    </row>
    <row r="119" spans="1:9" ht="18.95" customHeight="1" x14ac:dyDescent="0.2">
      <c r="A119" s="27" t="s">
        <v>122</v>
      </c>
      <c r="B119" s="28"/>
      <c r="C119" s="29"/>
      <c r="D119" s="30">
        <f>D109</f>
        <v>265291.23999999976</v>
      </c>
    </row>
    <row r="120" spans="1:9" ht="16.149999999999999" customHeight="1" x14ac:dyDescent="0.2">
      <c r="A120" s="27" t="s">
        <v>123</v>
      </c>
      <c r="B120" s="28"/>
      <c r="C120" s="29"/>
      <c r="D120" s="30">
        <v>-729481.93</v>
      </c>
    </row>
    <row r="121" spans="1:9" ht="18.2" customHeight="1" x14ac:dyDescent="0.2">
      <c r="A121" s="27" t="s">
        <v>124</v>
      </c>
      <c r="B121" s="28"/>
      <c r="C121" s="29"/>
      <c r="D121" s="41">
        <f>SUM(D113:D120)</f>
        <v>88909.309999999707</v>
      </c>
    </row>
    <row r="122" spans="1:9" ht="16.149999999999999" customHeight="1" x14ac:dyDescent="0.2">
      <c r="A122" s="27"/>
      <c r="B122" s="28"/>
      <c r="C122" s="29"/>
      <c r="D122" s="31"/>
    </row>
    <row r="123" spans="1:9" ht="25.15" customHeight="1" thickBot="1" x14ac:dyDescent="0.25">
      <c r="A123" s="32" t="s">
        <v>117</v>
      </c>
      <c r="B123" s="33"/>
      <c r="C123" s="34"/>
      <c r="D123" s="35">
        <v>240761.04</v>
      </c>
    </row>
    <row r="124" spans="1:9" ht="11.65" customHeight="1" x14ac:dyDescent="0.2">
      <c r="D124"/>
    </row>
    <row r="125" spans="1:9" ht="11.65" customHeight="1" x14ac:dyDescent="0.2">
      <c r="A125" s="38" t="s">
        <v>0</v>
      </c>
    </row>
    <row r="126" spans="1:9" ht="11.65" customHeight="1" x14ac:dyDescent="0.2">
      <c r="A126" s="36"/>
    </row>
    <row r="127" spans="1:9" ht="11.65" customHeight="1" x14ac:dyDescent="0.2">
      <c r="A127" s="37" t="s">
        <v>118</v>
      </c>
    </row>
  </sheetData>
  <mergeCells count="1">
    <mergeCell ref="A4:D4"/>
  </mergeCells>
  <pageMargins left="0.25" right="0.25" top="0.75" bottom="0.75" header="0.3" footer="0.3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2025-03-06T07:10:54Z</dcterms:created>
  <dcterms:modified xsi:type="dcterms:W3CDTF">2025-03-06T07:10:58Z</dcterms:modified>
</cp:coreProperties>
</file>